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\MARTHA\MARTHA\2016\FISM\actas de codemun y cabildo\"/>
    </mc:Choice>
  </mc:AlternateContent>
  <bookViews>
    <workbookView xWindow="120" yWindow="165" windowWidth="24915" windowHeight="11505"/>
  </bookViews>
  <sheets>
    <sheet name="REUNION DE CODEMUN (3)" sheetId="2" r:id="rId1"/>
  </sheets>
  <definedNames>
    <definedName name="_xlnm.Print_Area" localSheetId="0">'REUNION DE CODEMUN (3)'!$A$1:$M$51</definedName>
    <definedName name="_xlnm.Print_Titles" localSheetId="0">'REUNION DE CODEMUN (3)'!$1:$7</definedName>
  </definedNames>
  <calcPr calcId="171027"/>
</workbook>
</file>

<file path=xl/calcChain.xml><?xml version="1.0" encoding="utf-8"?>
<calcChain xmlns="http://schemas.openxmlformats.org/spreadsheetml/2006/main">
  <c r="L43" i="2" l="1"/>
  <c r="K42" i="2"/>
  <c r="K41" i="2"/>
  <c r="K38" i="2"/>
  <c r="L37" i="2"/>
  <c r="K33" i="2"/>
  <c r="K39" i="2" s="1"/>
  <c r="L29" i="2"/>
  <c r="L28" i="2"/>
  <c r="L27" i="2"/>
  <c r="L26" i="2"/>
  <c r="L25" i="2"/>
  <c r="L24" i="2"/>
  <c r="L23" i="2"/>
  <c r="L22" i="2"/>
  <c r="L21" i="2"/>
  <c r="L20" i="2"/>
  <c r="L19" i="2"/>
  <c r="L18" i="2"/>
  <c r="L16" i="2"/>
  <c r="L15" i="2"/>
  <c r="L14" i="2"/>
  <c r="L13" i="2"/>
  <c r="L12" i="2"/>
  <c r="L11" i="2"/>
  <c r="L10" i="2"/>
  <c r="L49" i="2" l="1"/>
  <c r="L17" i="2"/>
  <c r="O27" i="2" s="1"/>
  <c r="L47" i="2"/>
  <c r="M47" i="2" s="1"/>
</calcChain>
</file>

<file path=xl/sharedStrings.xml><?xml version="1.0" encoding="utf-8"?>
<sst xmlns="http://schemas.openxmlformats.org/spreadsheetml/2006/main" count="226" uniqueCount="130">
  <si>
    <t>PRESIDENCIA MUNICIPAL DE CALVILLO</t>
  </si>
  <si>
    <t>H. AYUNTAMIENTO 2014-2016</t>
  </si>
  <si>
    <t>FONDO PARA LA INFRAESTRUCTURA SOCIAL MUNICIPAL ( FISMDF)</t>
  </si>
  <si>
    <t>NO.</t>
  </si>
  <si>
    <t>OBRA No.</t>
  </si>
  <si>
    <t>RUBRO DE GASTO</t>
  </si>
  <si>
    <t>SUBCLASIFICACION DEL PROYECTO</t>
  </si>
  <si>
    <t>MODALIDAD POR TIPO DE PROYECTO</t>
  </si>
  <si>
    <t>NOMBRE DEL PROYECTO</t>
  </si>
  <si>
    <t>INCIDENCIA</t>
  </si>
  <si>
    <t>UBICACIÓN</t>
  </si>
  <si>
    <t>COMUNIDAD</t>
  </si>
  <si>
    <t>TIPO DE OBRA</t>
  </si>
  <si>
    <t>INVERSION  AUTORIZADA</t>
  </si>
  <si>
    <t xml:space="preserve">PRESUPUESTO FISM </t>
  </si>
  <si>
    <t xml:space="preserve">METAS </t>
  </si>
  <si>
    <t xml:space="preserve">02- SISTEMA DE AGUA POTABLE </t>
  </si>
  <si>
    <t xml:space="preserve">RED O SISTEMA DE  AGUA POTABLE </t>
  </si>
  <si>
    <t xml:space="preserve">AMPLIACION </t>
  </si>
  <si>
    <t>DIRECTA</t>
  </si>
  <si>
    <t xml:space="preserve">RED DE ALCANTARILLADO </t>
  </si>
  <si>
    <t>VIVIENDA</t>
  </si>
  <si>
    <t>RUBRO -VIVIENDA</t>
  </si>
  <si>
    <t>ELECTRIFICACION</t>
  </si>
  <si>
    <t xml:space="preserve">ELECTRIFICACION </t>
  </si>
  <si>
    <t>08- MEJORAMIENTO DE VIVIENDA</t>
  </si>
  <si>
    <t>VARIAS COMUNIDADES</t>
  </si>
  <si>
    <t>CALENTADORES SOLARES</t>
  </si>
  <si>
    <t xml:space="preserve">TECHO FINANCIERO </t>
  </si>
  <si>
    <t>GASTOS INDIRECTOS 3%</t>
  </si>
  <si>
    <t>DESARROLLO INSTITUCIONAL 2%</t>
  </si>
  <si>
    <t>ADELANTO DE PARTICIPACIONES</t>
  </si>
  <si>
    <t xml:space="preserve">VARIAS </t>
  </si>
  <si>
    <t xml:space="preserve">REDES </t>
  </si>
  <si>
    <t>03002-16</t>
  </si>
  <si>
    <t>L.A..E. FERNANDO FIGUEROA ORTEGA</t>
  </si>
  <si>
    <t xml:space="preserve">SECRETARIO DE OBRAS PUBLIAS, PLANEACION Y DESARROLLO URBANO </t>
  </si>
  <si>
    <t xml:space="preserve">CALVILLO </t>
  </si>
  <si>
    <t xml:space="preserve">CONTRATO </t>
  </si>
  <si>
    <t>LA RINCONADA</t>
  </si>
  <si>
    <t xml:space="preserve">REHABILITACION DE RED DE ALCANTARILLADO </t>
  </si>
  <si>
    <t xml:space="preserve">EL CUERVERO </t>
  </si>
  <si>
    <t>205 ML</t>
  </si>
  <si>
    <t xml:space="preserve">PUERTA DE FRAGUA </t>
  </si>
  <si>
    <t xml:space="preserve">AMPLIACION DE RED  DE AGUA POTABLE </t>
  </si>
  <si>
    <t xml:space="preserve">OJO DE AGUA </t>
  </si>
  <si>
    <t xml:space="preserve">CALLE UNIDAD , FRACC. SOLIDARIDAD </t>
  </si>
  <si>
    <t>CONSTRUCCION  DE RED DE AGUA POTABLE</t>
  </si>
  <si>
    <t>COL GOMEZ MORIN</t>
  </si>
  <si>
    <t xml:space="preserve">TOTAL AGUA  POTABLE </t>
  </si>
  <si>
    <t>CONSTRUCCION</t>
  </si>
  <si>
    <t>LLANO DE LOS LOPEZ</t>
  </si>
  <si>
    <t>276.50 ML</t>
  </si>
  <si>
    <t>03004-16</t>
  </si>
  <si>
    <t>03005-16</t>
  </si>
  <si>
    <t xml:space="preserve">CALLE OBRERO </t>
  </si>
  <si>
    <t>CERRO BLANCO</t>
  </si>
  <si>
    <t>130.00 ML</t>
  </si>
  <si>
    <t>03006-16</t>
  </si>
  <si>
    <t xml:space="preserve">CONSTRUCCION  DE RED DE AGUA POTABLE </t>
  </si>
  <si>
    <t xml:space="preserve">CALLE VIADUCTO </t>
  </si>
  <si>
    <t xml:space="preserve">EL GUAYABO </t>
  </si>
  <si>
    <t xml:space="preserve">CALLE PRINCIPAL </t>
  </si>
  <si>
    <t xml:space="preserve">COL. GOMEZ MORIN </t>
  </si>
  <si>
    <t xml:space="preserve">REHABILITACON  RED DE AGUA POTABLE </t>
  </si>
  <si>
    <t>232 ML</t>
  </si>
  <si>
    <t>03008-16</t>
  </si>
  <si>
    <t>03007-16</t>
  </si>
  <si>
    <t>FRACC. SOLIDARIDAD</t>
  </si>
  <si>
    <t xml:space="preserve">REHABILITACION  RED DE AGUA POTABLE </t>
  </si>
  <si>
    <t xml:space="preserve">CALLE SUECIA </t>
  </si>
  <si>
    <t>03009-16</t>
  </si>
  <si>
    <t>125.00 ML</t>
  </si>
  <si>
    <t>297.00 ML</t>
  </si>
  <si>
    <t>03010-16</t>
  </si>
  <si>
    <t xml:space="preserve"> RED DE ALCANTARILLADO </t>
  </si>
  <si>
    <t>219.45 ML</t>
  </si>
  <si>
    <t>03011-16</t>
  </si>
  <si>
    <t xml:space="preserve">CERRO BLANCO </t>
  </si>
  <si>
    <t>131.00 ML</t>
  </si>
  <si>
    <t>03012-16</t>
  </si>
  <si>
    <t xml:space="preserve">CONSTRUCCION  DE RED DE ALCANTARILLADO </t>
  </si>
  <si>
    <t>155.00 ML</t>
  </si>
  <si>
    <t>03013-16</t>
  </si>
  <si>
    <t>270.00 ML</t>
  </si>
  <si>
    <t>03014-16</t>
  </si>
  <si>
    <t>CALLE UNIDAD, FRACC. SOLIDARIDAD</t>
  </si>
  <si>
    <t>54.00 ML</t>
  </si>
  <si>
    <t>03015-16</t>
  </si>
  <si>
    <t>468.00 ML</t>
  </si>
  <si>
    <t>03003-16</t>
  </si>
  <si>
    <t xml:space="preserve">CALLE MIGUEL HIDALGO  Y JOSE MA. MORELOS </t>
  </si>
  <si>
    <t>PLANTA TRATADORA</t>
  </si>
  <si>
    <t>1 LOTE</t>
  </si>
  <si>
    <t xml:space="preserve"> 2DA. PROPUESTA   DE  OBRA PUBLICA 2016 </t>
  </si>
  <si>
    <t xml:space="preserve">CALLE ENCINO Y NARANJO, COL. DEL CARMEN </t>
  </si>
  <si>
    <t xml:space="preserve">CONSTRUCCION DE RED DE ALCANTARILLADO </t>
  </si>
  <si>
    <t>03001-16</t>
  </si>
  <si>
    <t>570.00 ML.</t>
  </si>
  <si>
    <t>CONSTRUCCION DE RED DE ALCANTARILLADO  PLUVIAL</t>
  </si>
  <si>
    <t xml:space="preserve">REHABILITACION  DE RED DE ALCANTARILLADO </t>
  </si>
  <si>
    <t>EL TEPALCATE</t>
  </si>
  <si>
    <t>506.00 ML</t>
  </si>
  <si>
    <t>03016-16</t>
  </si>
  <si>
    <t>03017-16</t>
  </si>
  <si>
    <t>200.00 ML</t>
  </si>
  <si>
    <t>03018-16</t>
  </si>
  <si>
    <t>240.00 ML</t>
  </si>
  <si>
    <t>03019-16</t>
  </si>
  <si>
    <t>215.0 ML</t>
  </si>
  <si>
    <t>03020-16</t>
  </si>
  <si>
    <t>CALVILLO AGS. A 01 DE junio  2016</t>
  </si>
  <si>
    <t>372.9 ML</t>
  </si>
  <si>
    <t>MODIFICADO: 1</t>
  </si>
  <si>
    <t>225 HABITANTES</t>
  </si>
  <si>
    <t>BENEFICICIARIOS</t>
  </si>
  <si>
    <t>85 HABITANTES</t>
  </si>
  <si>
    <t>62 HABITANTES</t>
  </si>
  <si>
    <t>118 HABITANTES</t>
  </si>
  <si>
    <t>109 HABITANTES</t>
  </si>
  <si>
    <t>106 HABITANTES</t>
  </si>
  <si>
    <t>194 HABITANTES</t>
  </si>
  <si>
    <t>65 HABITANTES</t>
  </si>
  <si>
    <t>84 HABITANTES</t>
  </si>
  <si>
    <t>55 HABITANTES</t>
  </si>
  <si>
    <t>264 HABITANTES</t>
  </si>
  <si>
    <t>214 HABITANTES</t>
  </si>
  <si>
    <t>245 HABITANTES</t>
  </si>
  <si>
    <t>114 HABITANTES</t>
  </si>
  <si>
    <t>57,264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</si>
</sst>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80A]* #,##0.00_-;\-[$$-80A]* #,##0.00_-;_-[$$-80A]* &quot;-&quot;??_-;_-@_-"/>
    <numFmt numFmtId="167" formatCode="_-[$€-2]* #,##0.00_-;\-[$€-2]* #,##0.00_-;_-[$€-2]* &quot;-&quot;??_-"/>
    <numFmt numFmtId="168" formatCode="&quot; &quot;#,##0.00&quot; &quot;;&quot;-&quot;#,##0.00&quot; &quot;;&quot; -&quot;00&quot; &quot;;&quot; &quot;@&quot; &quot;"/>
    <numFmt numFmtId="169" formatCode="[$$-80A]#,##0.00;[Red]&quot;-&quot;[$$-80A]#,##0.00"/>
    <numFmt numFmtId="170" formatCode="dd\-mm\-yy;@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Felix Titling"/>
      <family val="5"/>
    </font>
    <font>
      <b/>
      <sz val="20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Felix Titling"/>
      <family val="5"/>
    </font>
    <font>
      <sz val="10"/>
      <color theme="1"/>
      <name val="Arial"/>
      <family val="2"/>
    </font>
    <font>
      <sz val="7"/>
      <name val="Arial"/>
      <family val="2"/>
    </font>
    <font>
      <sz val="8.5"/>
      <color theme="1"/>
      <name val="Felix Titling"/>
      <family val="5"/>
    </font>
    <font>
      <sz val="9"/>
      <color theme="1"/>
      <name val="Felix Titling"/>
      <family val="5"/>
    </font>
    <font>
      <b/>
      <sz val="9"/>
      <color theme="1"/>
      <name val="Felix Titling"/>
      <family val="5"/>
    </font>
    <font>
      <b/>
      <sz val="6"/>
      <color theme="1"/>
      <name val="Felix Titling"/>
      <family val="5"/>
    </font>
    <font>
      <b/>
      <sz val="9"/>
      <color theme="0"/>
      <name val="Felix Titling"/>
      <family val="5"/>
    </font>
    <font>
      <sz val="9"/>
      <color theme="0"/>
      <name val="Felix Titling"/>
      <family val="5"/>
    </font>
    <font>
      <sz val="10"/>
      <color theme="0"/>
      <name val="Felix Titling"/>
      <family val="5"/>
    </font>
    <font>
      <b/>
      <sz val="8"/>
      <color theme="1"/>
      <name val="Arial"/>
      <family val="2"/>
    </font>
    <font>
      <sz val="8"/>
      <name val="Arial"/>
      <family val="2"/>
    </font>
    <font>
      <sz val="8.5"/>
      <name val="Felix Titling"/>
      <family val="5"/>
    </font>
    <font>
      <sz val="9"/>
      <name val="Felix Titling"/>
      <family val="5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i/>
      <sz val="16"/>
      <color rgb="FF000000"/>
      <name val="Arial"/>
      <family val="2"/>
    </font>
    <font>
      <sz val="11"/>
      <color indexed="20"/>
      <name val="Calibri"/>
      <family val="2"/>
    </font>
    <font>
      <sz val="11"/>
      <color rgb="FF000000"/>
      <name val="Arial"/>
      <family val="2"/>
    </font>
    <font>
      <sz val="11"/>
      <color indexed="6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Felix Titling"/>
      <family val="5"/>
    </font>
    <font>
      <b/>
      <sz val="8"/>
      <color theme="1"/>
      <name val="Felix Titling"/>
      <family val="5"/>
    </font>
    <font>
      <b/>
      <sz val="10"/>
      <color theme="1"/>
      <name val="Felix Titling"/>
      <family val="5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6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6" borderId="0" applyNumberFormat="0" applyBorder="0" applyAlignment="0" applyProtection="0"/>
    <xf numFmtId="0" fontId="26" fillId="14" borderId="0" applyNumberFormat="0" applyBorder="0" applyAlignment="0" applyProtection="0"/>
    <xf numFmtId="0" fontId="27" fillId="5" borderId="23" applyNumberFormat="0" applyAlignment="0" applyProtection="0"/>
    <xf numFmtId="0" fontId="28" fillId="15" borderId="24" applyNumberFormat="0" applyAlignment="0" applyProtection="0"/>
    <xf numFmtId="0" fontId="29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9" borderId="0" applyNumberFormat="0" applyBorder="0" applyAlignment="0" applyProtection="0"/>
    <xf numFmtId="0" fontId="31" fillId="6" borderId="23" applyNumberFormat="0" applyAlignment="0" applyProtection="0"/>
    <xf numFmtId="167" fontId="1" fillId="0" borderId="0" applyFont="0" applyFill="0" applyBorder="0" applyAlignment="0" applyProtection="0"/>
    <xf numFmtId="0" fontId="32" fillId="0" borderId="0" applyNumberFormat="0" applyBorder="0" applyProtection="0">
      <alignment horizontal="center"/>
    </xf>
    <xf numFmtId="0" fontId="32" fillId="0" borderId="0" applyNumberFormat="0" applyBorder="0" applyProtection="0">
      <alignment horizontal="center" textRotation="90"/>
    </xf>
    <xf numFmtId="0" fontId="33" fillId="20" borderId="0" applyNumberFormat="0" applyBorder="0" applyAlignment="0" applyProtection="0"/>
    <xf numFmtId="168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11" borderId="0" applyNumberFormat="0" applyBorder="0" applyAlignment="0" applyProtection="0"/>
    <xf numFmtId="0" fontId="34" fillId="0" borderId="0"/>
    <xf numFmtId="0" fontId="1" fillId="0" borderId="0"/>
    <xf numFmtId="0" fontId="24" fillId="7" borderId="26" applyNumberFormat="0" applyFont="0" applyAlignment="0" applyProtection="0"/>
    <xf numFmtId="9" fontId="1" fillId="0" borderId="0" applyFont="0" applyFill="0" applyBorder="0" applyAlignment="0" applyProtection="0"/>
    <xf numFmtId="0" fontId="36" fillId="0" borderId="0" applyNumberFormat="0" applyBorder="0" applyProtection="0"/>
    <xf numFmtId="169" fontId="36" fillId="0" borderId="0" applyBorder="0" applyProtection="0"/>
    <xf numFmtId="0" fontId="37" fillId="5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30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</cellStyleXfs>
  <cellXfs count="121">
    <xf numFmtId="0" fontId="0" fillId="0" borderId="0" xfId="0"/>
    <xf numFmtId="0" fontId="2" fillId="2" borderId="0" xfId="1" applyFont="1" applyFill="1" applyBorder="1"/>
    <xf numFmtId="7" fontId="2" fillId="2" borderId="0" xfId="3" applyNumberFormat="1" applyFont="1" applyFill="1"/>
    <xf numFmtId="0" fontId="2" fillId="2" borderId="0" xfId="1" applyFont="1" applyFill="1"/>
    <xf numFmtId="0" fontId="8" fillId="2" borderId="17" xfId="1" applyFont="1" applyFill="1" applyBorder="1" applyAlignment="1">
      <alignment vertical="center"/>
    </xf>
    <xf numFmtId="166" fontId="2" fillId="2" borderId="0" xfId="1" applyNumberFormat="1" applyFont="1" applyFill="1"/>
    <xf numFmtId="0" fontId="10" fillId="2" borderId="0" xfId="1" applyFont="1" applyFill="1"/>
    <xf numFmtId="0" fontId="2" fillId="0" borderId="0" xfId="1" applyFont="1" applyFill="1"/>
    <xf numFmtId="0" fontId="11" fillId="2" borderId="0" xfId="1" applyFont="1" applyFill="1"/>
    <xf numFmtId="0" fontId="12" fillId="2" borderId="0" xfId="1" applyFont="1" applyFill="1"/>
    <xf numFmtId="0" fontId="13" fillId="2" borderId="0" xfId="1" applyFont="1" applyFill="1"/>
    <xf numFmtId="166" fontId="15" fillId="0" borderId="0" xfId="3" applyNumberFormat="1" applyFont="1" applyFill="1"/>
    <xf numFmtId="0" fontId="16" fillId="2" borderId="16" xfId="1" applyFont="1" applyFill="1" applyBorder="1" applyAlignment="1">
      <alignment horizontal="left" vertical="center" wrapText="1"/>
    </xf>
    <xf numFmtId="166" fontId="15" fillId="0" borderId="16" xfId="3" applyNumberFormat="1" applyFont="1" applyFill="1" applyBorder="1" applyAlignment="1">
      <alignment vertical="center"/>
    </xf>
    <xf numFmtId="166" fontId="18" fillId="0" borderId="0" xfId="3" applyNumberFormat="1" applyFont="1" applyFill="1" applyAlignment="1">
      <alignment vertical="center"/>
    </xf>
    <xf numFmtId="0" fontId="19" fillId="2" borderId="0" xfId="1" applyFont="1" applyFill="1"/>
    <xf numFmtId="0" fontId="19" fillId="2" borderId="0" xfId="1" applyFont="1" applyFill="1" applyAlignment="1">
      <alignment vertical="center"/>
    </xf>
    <xf numFmtId="166" fontId="19" fillId="2" borderId="0" xfId="1" applyNumberFormat="1" applyFont="1" applyFill="1"/>
    <xf numFmtId="166" fontId="19" fillId="2" borderId="0" xfId="1" applyNumberFormat="1" applyFont="1" applyFill="1" applyAlignment="1">
      <alignment vertical="center"/>
    </xf>
    <xf numFmtId="0" fontId="20" fillId="2" borderId="0" xfId="1" applyFont="1" applyFill="1"/>
    <xf numFmtId="0" fontId="21" fillId="2" borderId="0" xfId="1" applyFont="1" applyFill="1"/>
    <xf numFmtId="0" fontId="22" fillId="2" borderId="0" xfId="1" applyFont="1" applyFill="1"/>
    <xf numFmtId="166" fontId="23" fillId="0" borderId="0" xfId="3" applyNumberFormat="1" applyFont="1" applyFill="1"/>
    <xf numFmtId="0" fontId="1" fillId="2" borderId="0" xfId="1" applyFont="1" applyFill="1"/>
    <xf numFmtId="166" fontId="14" fillId="0" borderId="0" xfId="3" applyNumberFormat="1" applyFont="1" applyFill="1"/>
    <xf numFmtId="166" fontId="1" fillId="2" borderId="0" xfId="1" applyNumberFormat="1" applyFont="1" applyFill="1"/>
    <xf numFmtId="166" fontId="7" fillId="2" borderId="0" xfId="1" applyNumberFormat="1" applyFont="1" applyFill="1"/>
    <xf numFmtId="0" fontId="10" fillId="2" borderId="32" xfId="1" applyFont="1" applyFill="1" applyBorder="1"/>
    <xf numFmtId="0" fontId="46" fillId="2" borderId="0" xfId="1" applyFont="1" applyFill="1"/>
    <xf numFmtId="166" fontId="9" fillId="2" borderId="16" xfId="1" applyNumberFormat="1" applyFont="1" applyFill="1" applyBorder="1" applyAlignment="1">
      <alignment vertical="center"/>
    </xf>
    <xf numFmtId="166" fontId="10" fillId="2" borderId="0" xfId="1" applyNumberFormat="1" applyFont="1" applyFill="1"/>
    <xf numFmtId="166" fontId="17" fillId="0" borderId="0" xfId="3" applyNumberFormat="1" applyFont="1" applyFill="1"/>
    <xf numFmtId="0" fontId="47" fillId="2" borderId="13" xfId="1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left" vertical="center" wrapText="1"/>
    </xf>
    <xf numFmtId="0" fontId="47" fillId="2" borderId="15" xfId="1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vertical="center"/>
    </xf>
    <xf numFmtId="165" fontId="47" fillId="2" borderId="16" xfId="2" applyFont="1" applyFill="1" applyBorder="1" applyAlignment="1">
      <alignment horizontal="left" vertical="center" wrapText="1"/>
    </xf>
    <xf numFmtId="166" fontId="47" fillId="2" borderId="16" xfId="3" applyNumberFormat="1" applyFont="1" applyFill="1" applyBorder="1" applyAlignment="1">
      <alignment vertical="center"/>
    </xf>
    <xf numFmtId="166" fontId="47" fillId="2" borderId="16" xfId="1" applyNumberFormat="1" applyFont="1" applyFill="1" applyBorder="1" applyAlignment="1">
      <alignment vertical="center"/>
    </xf>
    <xf numFmtId="0" fontId="47" fillId="2" borderId="17" xfId="1" applyFont="1" applyFill="1" applyBorder="1" applyAlignment="1">
      <alignment vertical="center"/>
    </xf>
    <xf numFmtId="0" fontId="47" fillId="2" borderId="16" xfId="0" applyFont="1" applyFill="1" applyBorder="1" applyAlignment="1">
      <alignment horizontal="left" vertical="center"/>
    </xf>
    <xf numFmtId="165" fontId="47" fillId="2" borderId="16" xfId="2" applyFont="1" applyFill="1" applyBorder="1" applyAlignment="1">
      <alignment vertical="center"/>
    </xf>
    <xf numFmtId="166" fontId="48" fillId="0" borderId="16" xfId="3" applyNumberFormat="1" applyFont="1" applyFill="1" applyBorder="1" applyAlignment="1">
      <alignment horizontal="left" vertical="center" wrapText="1"/>
    </xf>
    <xf numFmtId="166" fontId="48" fillId="2" borderId="16" xfId="1" applyNumberFormat="1" applyFont="1" applyFill="1" applyBorder="1" applyAlignment="1">
      <alignment vertical="center"/>
    </xf>
    <xf numFmtId="166" fontId="47" fillId="0" borderId="16" xfId="3" applyNumberFormat="1" applyFont="1" applyFill="1" applyBorder="1" applyAlignment="1">
      <alignment vertical="center"/>
    </xf>
    <xf numFmtId="0" fontId="47" fillId="2" borderId="34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left" vertical="center" wrapText="1"/>
    </xf>
    <xf numFmtId="0" fontId="47" fillId="2" borderId="9" xfId="0" applyFont="1" applyFill="1" applyBorder="1" applyAlignment="1">
      <alignment vertical="center"/>
    </xf>
    <xf numFmtId="166" fontId="47" fillId="2" borderId="9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vertical="center"/>
    </xf>
    <xf numFmtId="0" fontId="47" fillId="0" borderId="14" xfId="0" applyFont="1" applyBorder="1" applyAlignment="1">
      <alignment horizontal="left" vertical="center" wrapText="1"/>
    </xf>
    <xf numFmtId="0" fontId="47" fillId="0" borderId="14" xfId="0" applyFont="1" applyBorder="1" applyAlignment="1">
      <alignment vertical="center"/>
    </xf>
    <xf numFmtId="49" fontId="47" fillId="4" borderId="14" xfId="1" applyNumberFormat="1" applyFont="1" applyFill="1" applyBorder="1" applyAlignment="1">
      <alignment horizontal="left" vertical="center"/>
    </xf>
    <xf numFmtId="49" fontId="47" fillId="4" borderId="14" xfId="1" applyNumberFormat="1" applyFont="1" applyFill="1" applyBorder="1" applyAlignment="1">
      <alignment horizontal="left" vertical="center" wrapText="1"/>
    </xf>
    <xf numFmtId="0" fontId="47" fillId="2" borderId="14" xfId="0" applyFont="1" applyFill="1" applyBorder="1" applyAlignment="1">
      <alignment horizontal="left" vertical="center" wrapText="1"/>
    </xf>
    <xf numFmtId="166" fontId="47" fillId="0" borderId="14" xfId="3" applyNumberFormat="1" applyFont="1" applyFill="1" applyBorder="1" applyAlignment="1">
      <alignment vertical="center"/>
    </xf>
    <xf numFmtId="0" fontId="47" fillId="2" borderId="16" xfId="1" applyFont="1" applyFill="1" applyBorder="1" applyAlignment="1">
      <alignment vertical="center"/>
    </xf>
    <xf numFmtId="0" fontId="14" fillId="2" borderId="0" xfId="1" applyFont="1" applyFill="1"/>
    <xf numFmtId="0" fontId="47" fillId="2" borderId="0" xfId="1" applyFont="1" applyFill="1"/>
    <xf numFmtId="0" fontId="47" fillId="2" borderId="19" xfId="1" applyFont="1" applyFill="1" applyBorder="1" applyAlignment="1">
      <alignment horizontal="center" vertical="center"/>
    </xf>
    <xf numFmtId="0" fontId="47" fillId="2" borderId="12" xfId="1" applyFont="1" applyFill="1" applyBorder="1" applyAlignment="1">
      <alignment horizontal="center" vertical="center"/>
    </xf>
    <xf numFmtId="0" fontId="47" fillId="2" borderId="22" xfId="1" applyFont="1" applyFill="1" applyBorder="1" applyAlignment="1">
      <alignment vertical="center"/>
    </xf>
    <xf numFmtId="0" fontId="47" fillId="2" borderId="19" xfId="1" applyFont="1" applyFill="1" applyBorder="1" applyAlignment="1">
      <alignment horizontal="left" vertical="center" wrapText="1"/>
    </xf>
    <xf numFmtId="0" fontId="47" fillId="2" borderId="20" xfId="1" applyFont="1" applyFill="1" applyBorder="1" applyAlignment="1">
      <alignment vertical="center"/>
    </xf>
    <xf numFmtId="0" fontId="47" fillId="2" borderId="21" xfId="1" applyFont="1" applyFill="1" applyBorder="1" applyAlignment="1">
      <alignment vertical="center"/>
    </xf>
    <xf numFmtId="0" fontId="47" fillId="2" borderId="21" xfId="1" applyFont="1" applyFill="1" applyBorder="1" applyAlignment="1">
      <alignment horizontal="left" vertical="center" wrapText="1"/>
    </xf>
    <xf numFmtId="166" fontId="47" fillId="0" borderId="21" xfId="3" applyNumberFormat="1" applyFont="1" applyFill="1" applyBorder="1" applyAlignment="1">
      <alignment vertical="center"/>
    </xf>
    <xf numFmtId="4" fontId="47" fillId="2" borderId="17" xfId="1" applyNumberFormat="1" applyFont="1" applyFill="1" applyBorder="1" applyAlignment="1">
      <alignment vertical="center"/>
    </xf>
    <xf numFmtId="0" fontId="47" fillId="2" borderId="16" xfId="0" applyFont="1" applyFill="1" applyBorder="1" applyAlignment="1">
      <alignment vertical="center" wrapText="1"/>
    </xf>
    <xf numFmtId="0" fontId="47" fillId="2" borderId="39" xfId="1" applyFont="1" applyFill="1" applyBorder="1" applyAlignment="1">
      <alignment vertical="center"/>
    </xf>
    <xf numFmtId="0" fontId="47" fillId="21" borderId="40" xfId="1" applyFont="1" applyFill="1" applyBorder="1" applyAlignment="1">
      <alignment vertical="center"/>
    </xf>
    <xf numFmtId="0" fontId="47" fillId="22" borderId="13" xfId="1" applyFont="1" applyFill="1" applyBorder="1" applyAlignment="1">
      <alignment horizontal="center" vertical="center"/>
    </xf>
    <xf numFmtId="0" fontId="47" fillId="22" borderId="16" xfId="0" applyFont="1" applyFill="1" applyBorder="1" applyAlignment="1">
      <alignment horizontal="left" vertical="center" wrapText="1"/>
    </xf>
    <xf numFmtId="0" fontId="47" fillId="22" borderId="14" xfId="0" applyFont="1" applyFill="1" applyBorder="1" applyAlignment="1">
      <alignment vertical="center"/>
    </xf>
    <xf numFmtId="0" fontId="47" fillId="22" borderId="14" xfId="0" applyFont="1" applyFill="1" applyBorder="1" applyAlignment="1">
      <alignment horizontal="left" vertical="center" wrapText="1"/>
    </xf>
    <xf numFmtId="0" fontId="47" fillId="22" borderId="14" xfId="0" applyFont="1" applyFill="1" applyBorder="1" applyAlignment="1">
      <alignment horizontal="left" vertical="center"/>
    </xf>
    <xf numFmtId="165" fontId="47" fillId="22" borderId="14" xfId="2" applyFont="1" applyFill="1" applyBorder="1" applyAlignment="1">
      <alignment horizontal="left" vertical="center" wrapText="1"/>
    </xf>
    <xf numFmtId="166" fontId="47" fillId="22" borderId="14" xfId="3" applyNumberFormat="1" applyFont="1" applyFill="1" applyBorder="1" applyAlignment="1">
      <alignment vertical="center"/>
    </xf>
    <xf numFmtId="166" fontId="47" fillId="22" borderId="14" xfId="1" applyNumberFormat="1" applyFont="1" applyFill="1" applyBorder="1" applyAlignment="1">
      <alignment vertical="center"/>
    </xf>
    <xf numFmtId="0" fontId="47" fillId="22" borderId="38" xfId="1" applyFont="1" applyFill="1" applyBorder="1" applyAlignment="1">
      <alignment vertical="center"/>
    </xf>
    <xf numFmtId="0" fontId="47" fillId="22" borderId="16" xfId="1" applyFont="1" applyFill="1" applyBorder="1" applyAlignment="1">
      <alignment vertical="center"/>
    </xf>
    <xf numFmtId="0" fontId="47" fillId="2" borderId="9" xfId="1" applyFont="1" applyFill="1" applyBorder="1" applyAlignment="1">
      <alignment vertical="center"/>
    </xf>
    <xf numFmtId="166" fontId="15" fillId="0" borderId="33" xfId="3" applyNumberFormat="1" applyFont="1" applyFill="1" applyBorder="1"/>
    <xf numFmtId="0" fontId="47" fillId="2" borderId="33" xfId="1" applyFont="1" applyFill="1" applyBorder="1" applyAlignment="1">
      <alignment vertical="center"/>
    </xf>
    <xf numFmtId="166" fontId="15" fillId="0" borderId="0" xfId="3" applyNumberFormat="1" applyFont="1" applyFill="1" applyBorder="1"/>
    <xf numFmtId="0" fontId="47" fillId="2" borderId="32" xfId="1" applyFont="1" applyFill="1" applyBorder="1" applyAlignment="1">
      <alignment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49" fontId="7" fillId="2" borderId="36" xfId="1" applyNumberFormat="1" applyFont="1" applyFill="1" applyBorder="1" applyAlignment="1">
      <alignment horizontal="center" vertical="center"/>
    </xf>
    <xf numFmtId="49" fontId="7" fillId="2" borderId="37" xfId="1" applyNumberFormat="1" applyFont="1" applyFill="1" applyBorder="1" applyAlignment="1">
      <alignment horizontal="center" vertical="center"/>
    </xf>
    <xf numFmtId="0" fontId="48" fillId="3" borderId="35" xfId="1" applyFont="1" applyFill="1" applyBorder="1" applyAlignment="1">
      <alignment horizontal="center"/>
    </xf>
    <xf numFmtId="0" fontId="48" fillId="3" borderId="0" xfId="1" applyFont="1" applyFill="1" applyBorder="1" applyAlignment="1">
      <alignment horizontal="center"/>
    </xf>
    <xf numFmtId="0" fontId="2" fillId="0" borderId="33" xfId="1" applyFont="1" applyFill="1" applyBorder="1" applyAlignment="1">
      <alignment horizontal="center"/>
    </xf>
    <xf numFmtId="0" fontId="2" fillId="0" borderId="32" xfId="1" applyFont="1" applyFill="1" applyBorder="1" applyAlignment="1">
      <alignment horizontal="center"/>
    </xf>
    <xf numFmtId="0" fontId="45" fillId="2" borderId="33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wrapText="1"/>
    </xf>
    <xf numFmtId="166" fontId="5" fillId="3" borderId="4" xfId="3" applyNumberFormat="1" applyFont="1" applyFill="1" applyBorder="1" applyAlignment="1">
      <alignment horizontal="center" vertical="center" wrapText="1"/>
    </xf>
    <xf numFmtId="166" fontId="5" fillId="3" borderId="9" xfId="3" applyNumberFormat="1" applyFont="1" applyFill="1" applyBorder="1" applyAlignment="1">
      <alignment horizontal="center" vertical="center" wrapText="1"/>
    </xf>
    <xf numFmtId="0" fontId="48" fillId="3" borderId="11" xfId="1" applyFont="1" applyFill="1" applyBorder="1" applyAlignment="1">
      <alignment horizontal="center"/>
    </xf>
    <xf numFmtId="0" fontId="48" fillId="3" borderId="12" xfId="1" applyFont="1" applyFill="1" applyBorder="1" applyAlignment="1">
      <alignment horizontal="center"/>
    </xf>
    <xf numFmtId="0" fontId="48" fillId="3" borderId="20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66" fontId="5" fillId="3" borderId="3" xfId="3" applyNumberFormat="1" applyFont="1" applyFill="1" applyBorder="1" applyAlignment="1">
      <alignment horizontal="center" vertical="center" wrapText="1"/>
    </xf>
    <xf numFmtId="166" fontId="5" fillId="3" borderId="8" xfId="3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170" fontId="44" fillId="2" borderId="18" xfId="1" applyNumberFormat="1" applyFont="1" applyFill="1" applyBorder="1" applyAlignment="1">
      <alignment horizontal="center" wrapText="1"/>
    </xf>
  </cellXfs>
  <cellStyles count="5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Heading" xfId="35"/>
    <cellStyle name="Heading1" xfId="36"/>
    <cellStyle name="Incorrecto 2" xfId="37"/>
    <cellStyle name="Millares 2" xfId="38"/>
    <cellStyle name="Millares 2 2" xfId="39"/>
    <cellStyle name="Millares 3" xfId="40"/>
    <cellStyle name="Millares_PROPUESTA 14" xfId="2"/>
    <cellStyle name="Moneda 2" xfId="41"/>
    <cellStyle name="Moneda_PROPUESTA 14" xfId="3"/>
    <cellStyle name="Neutral 2" xfId="42"/>
    <cellStyle name="Normal" xfId="0" builtinId="0"/>
    <cellStyle name="Normal 2" xfId="43"/>
    <cellStyle name="Normal 3" xfId="44"/>
    <cellStyle name="Normal_PROPUESTA 14" xfId="1"/>
    <cellStyle name="Notas 2" xfId="45"/>
    <cellStyle name="Porcentual 2" xfId="46"/>
    <cellStyle name="Result" xfId="47"/>
    <cellStyle name="Result2" xfId="48"/>
    <cellStyle name="Salida 2" xfId="49"/>
    <cellStyle name="Texto de advertencia 2" xfId="50"/>
    <cellStyle name="Texto explicativo 2" xfId="51"/>
    <cellStyle name="Título 1 2" xfId="52"/>
    <cellStyle name="Título 2 2" xfId="53"/>
    <cellStyle name="Título 3 2" xfId="54"/>
    <cellStyle name="Título 4" xfId="55"/>
    <cellStyle name="Total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754139</xdr:colOff>
      <xdr:row>4</xdr:row>
      <xdr:rowOff>77863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0"/>
          <a:ext cx="1201814" cy="935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Normal="100" workbookViewId="0">
      <selection activeCell="K44" sqref="K44"/>
    </sheetView>
  </sheetViews>
  <sheetFormatPr baseColWidth="10" defaultColWidth="11.42578125" defaultRowHeight="15" customHeight="1" x14ac:dyDescent="0.2"/>
  <cols>
    <col min="1" max="1" width="10" style="3" customWidth="1"/>
    <col min="2" max="2" width="13.42578125" style="3" customWidth="1"/>
    <col min="3" max="3" width="16.140625" style="3" customWidth="1"/>
    <col min="4" max="4" width="17.140625" style="3" customWidth="1"/>
    <col min="5" max="5" width="16.140625" style="3" customWidth="1"/>
    <col min="6" max="6" width="12.28515625" style="3" customWidth="1"/>
    <col min="7" max="7" width="12" style="3" customWidth="1"/>
    <col min="8" max="8" width="24.42578125" style="3" customWidth="1"/>
    <col min="9" max="9" width="18.5703125" style="23" customWidth="1"/>
    <col min="10" max="10" width="20.85546875" style="21" customWidth="1"/>
    <col min="11" max="11" width="16.42578125" style="22" customWidth="1"/>
    <col min="12" max="12" width="15.7109375" style="22" customWidth="1"/>
    <col min="13" max="13" width="13" style="3" customWidth="1"/>
    <col min="14" max="14" width="16.85546875" style="3" customWidth="1"/>
    <col min="15" max="15" width="14.85546875" style="3" hidden="1" customWidth="1"/>
    <col min="16" max="16" width="14.42578125" style="3" bestFit="1" customWidth="1"/>
    <col min="17" max="16384" width="11.42578125" style="3"/>
  </cols>
  <sheetData>
    <row r="1" spans="1:15" s="1" customFormat="1" ht="24.75" customHeight="1" x14ac:dyDescent="0.4">
      <c r="C1" s="116" t="s">
        <v>94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s="1" customFormat="1" x14ac:dyDescent="0.2">
      <c r="C2" s="117" t="s">
        <v>0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5" s="1" customFormat="1" ht="12.75" x14ac:dyDescent="0.2">
      <c r="C3" s="118" t="s">
        <v>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5" s="1" customFormat="1" x14ac:dyDescent="0.2">
      <c r="C4" s="119" t="s">
        <v>2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5" s="1" customFormat="1" ht="15.75" customHeight="1" thickBot="1" x14ac:dyDescent="0.25">
      <c r="A5" s="120">
        <v>42522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5" s="1" customFormat="1" ht="24.75" customHeight="1" x14ac:dyDescent="0.2">
      <c r="A6" s="112" t="s">
        <v>3</v>
      </c>
      <c r="B6" s="114" t="s">
        <v>4</v>
      </c>
      <c r="C6" s="108" t="s">
        <v>5</v>
      </c>
      <c r="D6" s="108" t="s">
        <v>6</v>
      </c>
      <c r="E6" s="104" t="s">
        <v>7</v>
      </c>
      <c r="F6" s="104" t="s">
        <v>8</v>
      </c>
      <c r="G6" s="106" t="s">
        <v>9</v>
      </c>
      <c r="H6" s="108" t="s">
        <v>10</v>
      </c>
      <c r="I6" s="108" t="s">
        <v>11</v>
      </c>
      <c r="J6" s="104" t="s">
        <v>12</v>
      </c>
      <c r="K6" s="110" t="s">
        <v>13</v>
      </c>
      <c r="L6" s="99" t="s">
        <v>14</v>
      </c>
      <c r="M6" s="87" t="s">
        <v>15</v>
      </c>
      <c r="N6" s="87" t="s">
        <v>115</v>
      </c>
    </row>
    <row r="7" spans="1:15" s="1" customFormat="1" ht="15.75" customHeight="1" thickBot="1" x14ac:dyDescent="0.25">
      <c r="A7" s="113"/>
      <c r="B7" s="115"/>
      <c r="C7" s="109"/>
      <c r="D7" s="109"/>
      <c r="E7" s="105"/>
      <c r="F7" s="105"/>
      <c r="G7" s="107"/>
      <c r="H7" s="109"/>
      <c r="I7" s="109"/>
      <c r="J7" s="105"/>
      <c r="K7" s="111"/>
      <c r="L7" s="100"/>
      <c r="M7" s="88"/>
      <c r="N7" s="88"/>
    </row>
    <row r="8" spans="1:15" s="2" customFormat="1" ht="9" customHeight="1" x14ac:dyDescent="0.2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5" ht="15" customHeight="1" thickBot="1" x14ac:dyDescent="0.25">
      <c r="A9" s="89" t="s">
        <v>16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ht="51" customHeight="1" x14ac:dyDescent="0.2">
      <c r="A10" s="72">
        <v>1</v>
      </c>
      <c r="B10" s="73" t="s">
        <v>97</v>
      </c>
      <c r="C10" s="73" t="s">
        <v>17</v>
      </c>
      <c r="D10" s="73" t="s">
        <v>18</v>
      </c>
      <c r="E10" s="73" t="s">
        <v>38</v>
      </c>
      <c r="F10" s="73" t="s">
        <v>19</v>
      </c>
      <c r="G10" s="74"/>
      <c r="H10" s="75" t="s">
        <v>91</v>
      </c>
      <c r="I10" s="76" t="s">
        <v>45</v>
      </c>
      <c r="J10" s="77" t="s">
        <v>69</v>
      </c>
      <c r="K10" s="78">
        <v>515037.46</v>
      </c>
      <c r="L10" s="79">
        <f>K10</f>
        <v>515037.46</v>
      </c>
      <c r="M10" s="80" t="s">
        <v>112</v>
      </c>
      <c r="N10" s="81" t="s">
        <v>114</v>
      </c>
      <c r="O10" s="71" t="s">
        <v>113</v>
      </c>
    </row>
    <row r="11" spans="1:15" ht="43.5" customHeight="1" x14ac:dyDescent="0.2">
      <c r="A11" s="34">
        <v>2</v>
      </c>
      <c r="B11" s="33" t="s">
        <v>53</v>
      </c>
      <c r="C11" s="33" t="s">
        <v>17</v>
      </c>
      <c r="D11" s="33" t="s">
        <v>18</v>
      </c>
      <c r="E11" s="33" t="s">
        <v>38</v>
      </c>
      <c r="F11" s="33" t="s">
        <v>19</v>
      </c>
      <c r="G11" s="35"/>
      <c r="H11" s="35" t="s">
        <v>51</v>
      </c>
      <c r="I11" s="69" t="s">
        <v>51</v>
      </c>
      <c r="J11" s="36" t="s">
        <v>44</v>
      </c>
      <c r="K11" s="37">
        <v>329699.09000000003</v>
      </c>
      <c r="L11" s="38">
        <f>K11</f>
        <v>329699.09000000003</v>
      </c>
      <c r="M11" s="70" t="s">
        <v>52</v>
      </c>
      <c r="N11" s="57" t="s">
        <v>116</v>
      </c>
    </row>
    <row r="12" spans="1:15" ht="48.75" customHeight="1" x14ac:dyDescent="0.2">
      <c r="A12" s="34">
        <v>3</v>
      </c>
      <c r="B12" s="33" t="s">
        <v>54</v>
      </c>
      <c r="C12" s="33" t="s">
        <v>17</v>
      </c>
      <c r="D12" s="33" t="s">
        <v>18</v>
      </c>
      <c r="E12" s="33" t="s">
        <v>38</v>
      </c>
      <c r="F12" s="33" t="s">
        <v>19</v>
      </c>
      <c r="G12" s="33"/>
      <c r="H12" s="35" t="s">
        <v>55</v>
      </c>
      <c r="I12" s="40" t="s">
        <v>56</v>
      </c>
      <c r="J12" s="36" t="s">
        <v>47</v>
      </c>
      <c r="K12" s="37">
        <v>185694.44</v>
      </c>
      <c r="L12" s="38">
        <f t="shared" ref="L12:L15" si="0">K12</f>
        <v>185694.44</v>
      </c>
      <c r="M12" s="70" t="s">
        <v>57</v>
      </c>
      <c r="N12" s="57" t="s">
        <v>117</v>
      </c>
    </row>
    <row r="13" spans="1:15" ht="44.25" customHeight="1" x14ac:dyDescent="0.2">
      <c r="A13" s="34">
        <v>4</v>
      </c>
      <c r="B13" s="33" t="s">
        <v>58</v>
      </c>
      <c r="C13" s="33" t="s">
        <v>17</v>
      </c>
      <c r="D13" s="33" t="s">
        <v>18</v>
      </c>
      <c r="E13" s="33" t="s">
        <v>38</v>
      </c>
      <c r="F13" s="33" t="s">
        <v>19</v>
      </c>
      <c r="G13" s="33"/>
      <c r="H13" s="35" t="s">
        <v>60</v>
      </c>
      <c r="I13" s="40" t="s">
        <v>61</v>
      </c>
      <c r="J13" s="36" t="s">
        <v>59</v>
      </c>
      <c r="K13" s="37">
        <v>166424.35</v>
      </c>
      <c r="L13" s="38">
        <f t="shared" si="0"/>
        <v>166424.35</v>
      </c>
      <c r="M13" s="70" t="s">
        <v>42</v>
      </c>
      <c r="N13" s="57" t="s">
        <v>118</v>
      </c>
    </row>
    <row r="14" spans="1:15" ht="41.25" customHeight="1" x14ac:dyDescent="0.2">
      <c r="A14" s="34">
        <v>5</v>
      </c>
      <c r="B14" s="33" t="s">
        <v>67</v>
      </c>
      <c r="C14" s="33" t="s">
        <v>17</v>
      </c>
      <c r="D14" s="33" t="s">
        <v>18</v>
      </c>
      <c r="E14" s="33" t="s">
        <v>38</v>
      </c>
      <c r="F14" s="33" t="s">
        <v>19</v>
      </c>
      <c r="G14" s="33"/>
      <c r="H14" s="40" t="s">
        <v>62</v>
      </c>
      <c r="I14" s="40" t="s">
        <v>63</v>
      </c>
      <c r="J14" s="36" t="s">
        <v>64</v>
      </c>
      <c r="K14" s="37">
        <v>255051.86</v>
      </c>
      <c r="L14" s="38">
        <f t="shared" si="0"/>
        <v>255051.86</v>
      </c>
      <c r="M14" s="70" t="s">
        <v>65</v>
      </c>
      <c r="N14" s="57" t="s">
        <v>119</v>
      </c>
    </row>
    <row r="15" spans="1:15" ht="37.5" customHeight="1" x14ac:dyDescent="0.2">
      <c r="A15" s="34">
        <v>6</v>
      </c>
      <c r="B15" s="33" t="s">
        <v>66</v>
      </c>
      <c r="C15" s="33" t="s">
        <v>17</v>
      </c>
      <c r="D15" s="33" t="s">
        <v>18</v>
      </c>
      <c r="E15" s="33" t="s">
        <v>38</v>
      </c>
      <c r="F15" s="33" t="s">
        <v>19</v>
      </c>
      <c r="G15" s="33"/>
      <c r="H15" s="33" t="s">
        <v>46</v>
      </c>
      <c r="I15" s="33" t="s">
        <v>68</v>
      </c>
      <c r="J15" s="36" t="s">
        <v>69</v>
      </c>
      <c r="K15" s="37">
        <v>201143.66</v>
      </c>
      <c r="L15" s="38">
        <f t="shared" si="0"/>
        <v>201143.66</v>
      </c>
      <c r="M15" s="70" t="s">
        <v>72</v>
      </c>
      <c r="N15" s="57" t="s">
        <v>120</v>
      </c>
    </row>
    <row r="16" spans="1:15" ht="46.5" customHeight="1" x14ac:dyDescent="0.2">
      <c r="A16" s="34">
        <v>7</v>
      </c>
      <c r="B16" s="33" t="s">
        <v>71</v>
      </c>
      <c r="C16" s="33" t="s">
        <v>17</v>
      </c>
      <c r="D16" s="33" t="s">
        <v>18</v>
      </c>
      <c r="E16" s="33" t="s">
        <v>38</v>
      </c>
      <c r="F16" s="33" t="s">
        <v>19</v>
      </c>
      <c r="G16" s="33"/>
      <c r="H16" s="40" t="s">
        <v>70</v>
      </c>
      <c r="I16" s="40" t="s">
        <v>41</v>
      </c>
      <c r="J16" s="36" t="s">
        <v>69</v>
      </c>
      <c r="K16" s="37">
        <v>388977.59</v>
      </c>
      <c r="L16" s="37">
        <f>K16</f>
        <v>388977.59</v>
      </c>
      <c r="M16" s="70" t="s">
        <v>73</v>
      </c>
      <c r="N16" s="57" t="s">
        <v>121</v>
      </c>
    </row>
    <row r="17" spans="1:15" ht="29.25" customHeight="1" x14ac:dyDescent="0.2">
      <c r="A17" s="34"/>
      <c r="B17" s="33"/>
      <c r="C17" s="33"/>
      <c r="D17" s="33"/>
      <c r="E17" s="33"/>
      <c r="F17" s="33"/>
      <c r="G17" s="33"/>
      <c r="H17" s="40"/>
      <c r="I17" s="40"/>
      <c r="J17" s="41"/>
      <c r="K17" s="42" t="s">
        <v>49</v>
      </c>
      <c r="L17" s="43">
        <f>SUM(L10:L16)</f>
        <v>2042028.4500000002</v>
      </c>
      <c r="M17" s="70"/>
      <c r="N17" s="57"/>
    </row>
    <row r="18" spans="1:15" s="6" customFormat="1" ht="49.5" customHeight="1" x14ac:dyDescent="0.2">
      <c r="A18" s="34">
        <v>8</v>
      </c>
      <c r="B18" s="33" t="s">
        <v>90</v>
      </c>
      <c r="C18" s="33" t="s">
        <v>20</v>
      </c>
      <c r="D18" s="33" t="s">
        <v>18</v>
      </c>
      <c r="E18" s="33"/>
      <c r="F18" s="33" t="s">
        <v>19</v>
      </c>
      <c r="G18" s="33"/>
      <c r="H18" s="33" t="s">
        <v>91</v>
      </c>
      <c r="I18" s="40" t="s">
        <v>45</v>
      </c>
      <c r="J18" s="33" t="s">
        <v>75</v>
      </c>
      <c r="K18" s="44">
        <v>661913.35</v>
      </c>
      <c r="L18" s="38">
        <f>K18</f>
        <v>661913.35</v>
      </c>
      <c r="M18" s="70" t="s">
        <v>98</v>
      </c>
      <c r="N18" s="57" t="s">
        <v>114</v>
      </c>
    </row>
    <row r="19" spans="1:15" s="6" customFormat="1" ht="39" customHeight="1" x14ac:dyDescent="0.2">
      <c r="A19" s="34">
        <v>9</v>
      </c>
      <c r="B19" s="33" t="s">
        <v>74</v>
      </c>
      <c r="C19" s="33" t="s">
        <v>20</v>
      </c>
      <c r="D19" s="33" t="s">
        <v>18</v>
      </c>
      <c r="E19" s="33"/>
      <c r="F19" s="33" t="s">
        <v>19</v>
      </c>
      <c r="G19" s="33"/>
      <c r="H19" s="35" t="s">
        <v>51</v>
      </c>
      <c r="I19" s="33" t="s">
        <v>51</v>
      </c>
      <c r="J19" s="33" t="s">
        <v>75</v>
      </c>
      <c r="K19" s="44">
        <v>514966.17</v>
      </c>
      <c r="L19" s="38">
        <f>K19</f>
        <v>514966.17</v>
      </c>
      <c r="M19" s="70" t="s">
        <v>76</v>
      </c>
      <c r="N19" s="57" t="s">
        <v>116</v>
      </c>
    </row>
    <row r="20" spans="1:15" s="6" customFormat="1" ht="36.75" customHeight="1" x14ac:dyDescent="0.2">
      <c r="A20" s="34">
        <v>10</v>
      </c>
      <c r="B20" s="33" t="s">
        <v>77</v>
      </c>
      <c r="C20" s="33" t="s">
        <v>20</v>
      </c>
      <c r="D20" s="33" t="s">
        <v>18</v>
      </c>
      <c r="E20" s="33"/>
      <c r="F20" s="33" t="s">
        <v>19</v>
      </c>
      <c r="G20" s="33"/>
      <c r="H20" s="35" t="s">
        <v>55</v>
      </c>
      <c r="I20" s="40" t="s">
        <v>78</v>
      </c>
      <c r="J20" s="33" t="s">
        <v>40</v>
      </c>
      <c r="K20" s="44">
        <v>309358.32</v>
      </c>
      <c r="L20" s="38">
        <f t="shared" ref="L20:L29" si="1">K20</f>
        <v>309358.32</v>
      </c>
      <c r="M20" s="70" t="s">
        <v>79</v>
      </c>
      <c r="N20" s="57" t="s">
        <v>122</v>
      </c>
    </row>
    <row r="21" spans="1:15" s="6" customFormat="1" ht="30" customHeight="1" x14ac:dyDescent="0.2">
      <c r="A21" s="34">
        <v>11</v>
      </c>
      <c r="B21" s="33" t="s">
        <v>80</v>
      </c>
      <c r="C21" s="33" t="s">
        <v>20</v>
      </c>
      <c r="D21" s="33" t="s">
        <v>18</v>
      </c>
      <c r="E21" s="33"/>
      <c r="F21" s="33" t="s">
        <v>19</v>
      </c>
      <c r="G21" s="33"/>
      <c r="H21" s="35" t="s">
        <v>60</v>
      </c>
      <c r="I21" s="40" t="s">
        <v>61</v>
      </c>
      <c r="J21" s="33" t="s">
        <v>81</v>
      </c>
      <c r="K21" s="44">
        <v>347857.32</v>
      </c>
      <c r="L21" s="38">
        <f t="shared" si="1"/>
        <v>347857.32</v>
      </c>
      <c r="M21" s="70" t="s">
        <v>82</v>
      </c>
      <c r="N21" s="57" t="s">
        <v>123</v>
      </c>
    </row>
    <row r="22" spans="1:15" s="6" customFormat="1" ht="24.75" customHeight="1" x14ac:dyDescent="0.2">
      <c r="A22" s="34">
        <v>12</v>
      </c>
      <c r="B22" s="33" t="s">
        <v>83</v>
      </c>
      <c r="C22" s="33" t="s">
        <v>20</v>
      </c>
      <c r="D22" s="33" t="s">
        <v>18</v>
      </c>
      <c r="E22" s="33"/>
      <c r="F22" s="33" t="s">
        <v>19</v>
      </c>
      <c r="G22" s="33"/>
      <c r="H22" s="35" t="s">
        <v>62</v>
      </c>
      <c r="I22" s="35" t="s">
        <v>48</v>
      </c>
      <c r="J22" s="33" t="s">
        <v>40</v>
      </c>
      <c r="K22" s="44">
        <v>637363.82999999996</v>
      </c>
      <c r="L22" s="38">
        <f t="shared" si="1"/>
        <v>637363.82999999996</v>
      </c>
      <c r="M22" s="70" t="s">
        <v>84</v>
      </c>
      <c r="N22" s="57" t="s">
        <v>122</v>
      </c>
    </row>
    <row r="23" spans="1:15" s="6" customFormat="1" ht="28.5" customHeight="1" x14ac:dyDescent="0.2">
      <c r="A23" s="34">
        <v>13</v>
      </c>
      <c r="B23" s="33" t="s">
        <v>85</v>
      </c>
      <c r="C23" s="33" t="s">
        <v>20</v>
      </c>
      <c r="D23" s="33" t="s">
        <v>18</v>
      </c>
      <c r="E23" s="33"/>
      <c r="F23" s="33" t="s">
        <v>19</v>
      </c>
      <c r="G23" s="33"/>
      <c r="H23" s="33" t="s">
        <v>86</v>
      </c>
      <c r="I23" s="33" t="s">
        <v>68</v>
      </c>
      <c r="J23" s="33" t="s">
        <v>40</v>
      </c>
      <c r="K23" s="44">
        <v>162233.71</v>
      </c>
      <c r="L23" s="38">
        <f t="shared" si="1"/>
        <v>162233.71</v>
      </c>
      <c r="M23" s="70" t="s">
        <v>87</v>
      </c>
      <c r="N23" s="57" t="s">
        <v>124</v>
      </c>
    </row>
    <row r="24" spans="1:15" s="6" customFormat="1" ht="35.25" customHeight="1" x14ac:dyDescent="0.2">
      <c r="A24" s="34">
        <v>14</v>
      </c>
      <c r="B24" s="33" t="s">
        <v>88</v>
      </c>
      <c r="C24" s="33" t="s">
        <v>20</v>
      </c>
      <c r="D24" s="33" t="s">
        <v>18</v>
      </c>
      <c r="E24" s="33"/>
      <c r="F24" s="33" t="s">
        <v>19</v>
      </c>
      <c r="G24" s="33"/>
      <c r="H24" s="35" t="s">
        <v>70</v>
      </c>
      <c r="I24" s="35" t="s">
        <v>41</v>
      </c>
      <c r="J24" s="33" t="s">
        <v>40</v>
      </c>
      <c r="K24" s="44">
        <v>836267.21</v>
      </c>
      <c r="L24" s="38">
        <f t="shared" si="1"/>
        <v>836267.21</v>
      </c>
      <c r="M24" s="70" t="s">
        <v>89</v>
      </c>
      <c r="N24" s="57" t="s">
        <v>125</v>
      </c>
    </row>
    <row r="25" spans="1:15" s="6" customFormat="1" ht="24.75" customHeight="1" x14ac:dyDescent="0.2">
      <c r="A25" s="34">
        <v>15</v>
      </c>
      <c r="B25" s="33" t="s">
        <v>103</v>
      </c>
      <c r="C25" s="33" t="s">
        <v>20</v>
      </c>
      <c r="D25" s="33" t="s">
        <v>18</v>
      </c>
      <c r="E25" s="33"/>
      <c r="F25" s="33" t="s">
        <v>19</v>
      </c>
      <c r="G25" s="33"/>
      <c r="H25" s="35" t="s">
        <v>39</v>
      </c>
      <c r="I25" s="40" t="s">
        <v>39</v>
      </c>
      <c r="J25" s="33" t="s">
        <v>20</v>
      </c>
      <c r="K25" s="44">
        <v>1528235.53</v>
      </c>
      <c r="L25" s="38">
        <f t="shared" si="1"/>
        <v>1528235.53</v>
      </c>
      <c r="M25" s="70" t="s">
        <v>102</v>
      </c>
      <c r="N25" s="57" t="s">
        <v>126</v>
      </c>
    </row>
    <row r="26" spans="1:15" s="6" customFormat="1" ht="49.5" customHeight="1" x14ac:dyDescent="0.2">
      <c r="A26" s="34">
        <v>16</v>
      </c>
      <c r="B26" s="33" t="s">
        <v>104</v>
      </c>
      <c r="C26" s="33" t="s">
        <v>20</v>
      </c>
      <c r="D26" s="33" t="s">
        <v>18</v>
      </c>
      <c r="E26" s="33"/>
      <c r="F26" s="33" t="s">
        <v>19</v>
      </c>
      <c r="G26" s="33"/>
      <c r="H26" s="33" t="s">
        <v>95</v>
      </c>
      <c r="I26" s="35" t="s">
        <v>37</v>
      </c>
      <c r="J26" s="33" t="s">
        <v>99</v>
      </c>
      <c r="K26" s="44">
        <v>964777.27</v>
      </c>
      <c r="L26" s="38">
        <f t="shared" si="1"/>
        <v>964777.27</v>
      </c>
      <c r="M26" s="70" t="s">
        <v>105</v>
      </c>
      <c r="N26" s="57" t="s">
        <v>127</v>
      </c>
    </row>
    <row r="27" spans="1:15" s="6" customFormat="1" ht="40.5" customHeight="1" x14ac:dyDescent="0.2">
      <c r="A27" s="34">
        <v>17</v>
      </c>
      <c r="B27" s="33" t="s">
        <v>106</v>
      </c>
      <c r="C27" s="33" t="s">
        <v>20</v>
      </c>
      <c r="D27" s="33" t="s">
        <v>18</v>
      </c>
      <c r="E27" s="33"/>
      <c r="F27" s="33" t="s">
        <v>19</v>
      </c>
      <c r="G27" s="33"/>
      <c r="H27" s="33" t="s">
        <v>95</v>
      </c>
      <c r="I27" s="35" t="s">
        <v>37</v>
      </c>
      <c r="J27" s="33" t="s">
        <v>100</v>
      </c>
      <c r="K27" s="44">
        <v>608382.15</v>
      </c>
      <c r="L27" s="38">
        <f t="shared" si="1"/>
        <v>608382.15</v>
      </c>
      <c r="M27" s="70" t="s">
        <v>107</v>
      </c>
      <c r="N27" s="57" t="s">
        <v>127</v>
      </c>
      <c r="O27" s="30" t="e">
        <f>10988148.9-N20</f>
        <v>#VALUE!</v>
      </c>
    </row>
    <row r="28" spans="1:15" s="6" customFormat="1" ht="38.25" customHeight="1" x14ac:dyDescent="0.2">
      <c r="A28" s="34">
        <v>18</v>
      </c>
      <c r="B28" s="33" t="s">
        <v>108</v>
      </c>
      <c r="C28" s="33" t="s">
        <v>20</v>
      </c>
      <c r="D28" s="33" t="s">
        <v>18</v>
      </c>
      <c r="E28" s="33"/>
      <c r="F28" s="33" t="s">
        <v>19</v>
      </c>
      <c r="G28" s="33"/>
      <c r="H28" s="35" t="s">
        <v>101</v>
      </c>
      <c r="I28" s="35" t="s">
        <v>101</v>
      </c>
      <c r="J28" s="33" t="s">
        <v>96</v>
      </c>
      <c r="K28" s="44">
        <v>619765.59</v>
      </c>
      <c r="L28" s="44">
        <f t="shared" si="1"/>
        <v>619765.59</v>
      </c>
      <c r="M28" s="70" t="s">
        <v>109</v>
      </c>
      <c r="N28" s="57" t="s">
        <v>128</v>
      </c>
    </row>
    <row r="29" spans="1:15" s="6" customFormat="1" ht="42" customHeight="1" x14ac:dyDescent="0.2">
      <c r="A29" s="34">
        <v>19</v>
      </c>
      <c r="B29" s="33" t="s">
        <v>110</v>
      </c>
      <c r="C29" s="33" t="s">
        <v>20</v>
      </c>
      <c r="D29" s="33" t="s">
        <v>18</v>
      </c>
      <c r="E29" s="33"/>
      <c r="F29" s="33" t="s">
        <v>19</v>
      </c>
      <c r="G29" s="33"/>
      <c r="H29" s="35" t="s">
        <v>43</v>
      </c>
      <c r="I29" s="35" t="s">
        <v>43</v>
      </c>
      <c r="J29" s="33" t="s">
        <v>92</v>
      </c>
      <c r="K29" s="44">
        <v>1755000</v>
      </c>
      <c r="L29" s="38">
        <f t="shared" si="1"/>
        <v>1755000</v>
      </c>
      <c r="M29" s="57" t="s">
        <v>93</v>
      </c>
      <c r="N29" s="57" t="s">
        <v>129</v>
      </c>
    </row>
    <row r="30" spans="1:15" ht="22.5" customHeight="1" thickBot="1" x14ac:dyDescent="0.25">
      <c r="A30" s="45"/>
      <c r="B30" s="46"/>
      <c r="C30" s="47"/>
      <c r="D30" s="47"/>
      <c r="E30" s="47"/>
      <c r="F30" s="47"/>
      <c r="G30" s="47"/>
      <c r="H30" s="47"/>
      <c r="I30" s="48"/>
      <c r="J30" s="47"/>
      <c r="K30" s="49"/>
      <c r="L30" s="49"/>
      <c r="M30" s="49"/>
      <c r="N30" s="82"/>
    </row>
    <row r="31" spans="1:15" ht="22.5" customHeight="1" thickBot="1" x14ac:dyDescent="0.25">
      <c r="A31" s="93" t="s">
        <v>22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5" ht="23.25" customHeight="1" x14ac:dyDescent="0.2">
      <c r="A32" s="32">
        <v>1</v>
      </c>
      <c r="B32" s="50"/>
      <c r="C32" s="51" t="s">
        <v>21</v>
      </c>
      <c r="D32" s="52" t="s">
        <v>23</v>
      </c>
      <c r="E32" s="52" t="s">
        <v>18</v>
      </c>
      <c r="F32" s="52"/>
      <c r="G32" s="52" t="s">
        <v>19</v>
      </c>
      <c r="H32" s="53" t="s">
        <v>32</v>
      </c>
      <c r="I32" s="54" t="s">
        <v>32</v>
      </c>
      <c r="J32" s="55" t="s">
        <v>24</v>
      </c>
      <c r="K32" s="56">
        <v>3000000</v>
      </c>
      <c r="L32" s="57"/>
      <c r="M32" s="39"/>
      <c r="N32" s="39"/>
    </row>
    <row r="33" spans="1:20" s="7" customFormat="1" ht="25.5" customHeight="1" x14ac:dyDescent="0.2">
      <c r="A33" s="58"/>
      <c r="B33" s="58"/>
      <c r="C33" s="58"/>
      <c r="D33" s="58"/>
      <c r="E33" s="58"/>
      <c r="F33" s="58"/>
      <c r="G33" s="58"/>
      <c r="H33" s="58"/>
      <c r="I33" s="59"/>
      <c r="J33" s="58"/>
      <c r="K33" s="83">
        <f>SUM(K32:K32)</f>
        <v>3000000</v>
      </c>
      <c r="L33" s="84"/>
      <c r="M33" s="84"/>
      <c r="N33" s="95"/>
    </row>
    <row r="34" spans="1:20" ht="19.5" customHeight="1" thickBot="1" x14ac:dyDescent="0.25">
      <c r="A34" s="58"/>
      <c r="B34" s="58"/>
      <c r="C34" s="58"/>
      <c r="D34" s="58"/>
      <c r="E34" s="58"/>
      <c r="F34" s="58"/>
      <c r="G34" s="58"/>
      <c r="H34" s="58"/>
      <c r="I34" s="59"/>
      <c r="J34" s="58"/>
      <c r="K34" s="85"/>
      <c r="L34" s="86"/>
      <c r="M34" s="86"/>
      <c r="N34" s="96"/>
    </row>
    <row r="35" spans="1:20" ht="15.75" customHeight="1" thickBot="1" x14ac:dyDescent="0.25">
      <c r="A35" s="101" t="s">
        <v>25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3"/>
      <c r="L35" s="57"/>
      <c r="M35" s="39"/>
      <c r="N35" s="39"/>
    </row>
    <row r="36" spans="1:20" ht="27.75" customHeight="1" thickBot="1" x14ac:dyDescent="0.25">
      <c r="A36" s="60">
        <v>2</v>
      </c>
      <c r="B36" s="61" t="s">
        <v>34</v>
      </c>
      <c r="C36" s="62" t="s">
        <v>21</v>
      </c>
      <c r="D36" s="63" t="s">
        <v>27</v>
      </c>
      <c r="E36" s="64" t="s">
        <v>50</v>
      </c>
      <c r="F36" s="64"/>
      <c r="G36" s="64" t="s">
        <v>19</v>
      </c>
      <c r="H36" s="65" t="s">
        <v>26</v>
      </c>
      <c r="I36" s="65" t="s">
        <v>26</v>
      </c>
      <c r="J36" s="66" t="s">
        <v>27</v>
      </c>
      <c r="K36" s="67">
        <v>9000000</v>
      </c>
      <c r="L36" s="57"/>
      <c r="M36" s="68">
        <v>1384</v>
      </c>
      <c r="N36" s="39"/>
    </row>
    <row r="37" spans="1:20" ht="27.75" customHeight="1" x14ac:dyDescent="0.2">
      <c r="A37" s="6"/>
      <c r="B37" s="6"/>
      <c r="C37" s="6"/>
      <c r="D37" s="6"/>
      <c r="E37" s="6"/>
      <c r="F37" s="6"/>
      <c r="G37" s="6"/>
      <c r="H37" s="6"/>
      <c r="I37" s="8"/>
      <c r="J37" s="10"/>
      <c r="K37" s="11"/>
      <c r="L37" s="29">
        <f>K36</f>
        <v>9000000</v>
      </c>
      <c r="M37" s="4"/>
      <c r="N37" s="39"/>
      <c r="O37" s="9"/>
      <c r="P37" s="9"/>
      <c r="Q37" s="9"/>
      <c r="R37" s="9"/>
      <c r="S37" s="9"/>
      <c r="T37" s="9"/>
    </row>
    <row r="38" spans="1:20" ht="22.5" customHeight="1" x14ac:dyDescent="0.2">
      <c r="A38" s="6"/>
      <c r="B38" s="6"/>
      <c r="C38" s="6"/>
      <c r="D38" s="6"/>
      <c r="E38" s="6"/>
      <c r="F38" s="6"/>
      <c r="G38" s="6"/>
      <c r="H38" s="6"/>
      <c r="I38" s="8"/>
      <c r="J38" s="12" t="s">
        <v>27</v>
      </c>
      <c r="K38" s="13">
        <f>K36</f>
        <v>9000000</v>
      </c>
      <c r="L38" s="11"/>
      <c r="M38" s="6"/>
    </row>
    <row r="39" spans="1:20" ht="27" customHeight="1" x14ac:dyDescent="0.2">
      <c r="A39" s="6"/>
      <c r="B39" s="6"/>
      <c r="C39" s="6"/>
      <c r="D39" s="6"/>
      <c r="E39" s="6"/>
      <c r="F39" s="6"/>
      <c r="G39" s="6"/>
      <c r="H39" s="6"/>
      <c r="I39" s="8"/>
      <c r="J39" s="12" t="s">
        <v>24</v>
      </c>
      <c r="K39" s="13">
        <f>K33</f>
        <v>3000000</v>
      </c>
      <c r="L39" s="11"/>
      <c r="M39" s="6"/>
    </row>
    <row r="40" spans="1:20" ht="26.25" customHeight="1" x14ac:dyDescent="0.2">
      <c r="A40" s="6"/>
      <c r="B40" s="6"/>
      <c r="C40" s="6"/>
      <c r="D40" s="6"/>
      <c r="E40" s="6"/>
      <c r="F40" s="6"/>
      <c r="G40" s="6"/>
      <c r="H40" s="6"/>
      <c r="I40" s="8"/>
      <c r="J40" s="12" t="s">
        <v>28</v>
      </c>
      <c r="K40" s="13">
        <v>28766294</v>
      </c>
      <c r="L40" s="11"/>
      <c r="M40" s="6"/>
    </row>
    <row r="41" spans="1:20" ht="23.25" customHeight="1" x14ac:dyDescent="0.2">
      <c r="A41" s="6"/>
      <c r="B41" s="6"/>
      <c r="C41" s="6"/>
      <c r="D41" s="6"/>
      <c r="E41" s="6"/>
      <c r="F41" s="6"/>
      <c r="G41" s="27"/>
      <c r="H41" s="27"/>
      <c r="I41" s="8"/>
      <c r="J41" s="12" t="s">
        <v>29</v>
      </c>
      <c r="K41" s="13">
        <f>K40*0.03</f>
        <v>862988.82</v>
      </c>
      <c r="L41" s="11"/>
      <c r="M41" s="6"/>
    </row>
    <row r="42" spans="1:20" ht="20.25" customHeight="1" x14ac:dyDescent="0.2">
      <c r="A42" s="6"/>
      <c r="B42" s="6"/>
      <c r="C42" s="6"/>
      <c r="D42" s="6"/>
      <c r="E42" s="6"/>
      <c r="F42" s="6"/>
      <c r="G42" s="97" t="s">
        <v>35</v>
      </c>
      <c r="H42" s="97"/>
      <c r="I42" s="8"/>
      <c r="J42" s="12" t="s">
        <v>30</v>
      </c>
      <c r="K42" s="13">
        <f>K40*0.02</f>
        <v>575325.88</v>
      </c>
      <c r="L42" s="31"/>
      <c r="M42" s="6"/>
      <c r="O42" s="3">
        <v>336441.05</v>
      </c>
    </row>
    <row r="43" spans="1:20" ht="20.25" customHeight="1" x14ac:dyDescent="0.2">
      <c r="A43" s="6"/>
      <c r="B43" s="6"/>
      <c r="C43" s="6"/>
      <c r="D43" s="6"/>
      <c r="E43" s="6"/>
      <c r="F43" s="6"/>
      <c r="G43" s="98" t="s">
        <v>36</v>
      </c>
      <c r="H43" s="98"/>
      <c r="I43" s="19"/>
      <c r="J43" s="12" t="s">
        <v>31</v>
      </c>
      <c r="K43" s="13">
        <v>4339830.4000000004</v>
      </c>
      <c r="L43" s="31" t="e">
        <f>#REF!-L44</f>
        <v>#REF!</v>
      </c>
      <c r="M43" s="6"/>
    </row>
    <row r="44" spans="1:20" ht="29.25" customHeight="1" x14ac:dyDescent="0.2">
      <c r="A44" s="6"/>
      <c r="B44" s="6"/>
      <c r="C44" s="6"/>
      <c r="D44" s="6"/>
      <c r="E44" s="6"/>
      <c r="F44" s="6"/>
      <c r="G44" s="28" t="s">
        <v>111</v>
      </c>
      <c r="H44" s="28"/>
      <c r="I44" s="19"/>
      <c r="J44" s="12" t="s">
        <v>33</v>
      </c>
      <c r="K44" s="13">
        <v>10988148.9</v>
      </c>
      <c r="L44" s="31">
        <v>10988148.9</v>
      </c>
      <c r="M44" s="6"/>
      <c r="N44" s="5"/>
    </row>
    <row r="45" spans="1:20" ht="18.75" customHeight="1" x14ac:dyDescent="0.2">
      <c r="E45" s="6"/>
      <c r="F45" s="6"/>
      <c r="G45" s="28"/>
      <c r="H45" s="28"/>
      <c r="I45" s="20"/>
      <c r="J45" s="10"/>
      <c r="K45" s="24"/>
      <c r="L45" s="31"/>
      <c r="M45" s="6"/>
      <c r="N45" s="15"/>
    </row>
    <row r="46" spans="1:20" ht="21" customHeight="1" x14ac:dyDescent="0.2">
      <c r="E46" s="6"/>
      <c r="F46" s="6"/>
      <c r="G46" s="6"/>
      <c r="H46" s="30"/>
      <c r="J46" s="10"/>
      <c r="K46" s="24"/>
      <c r="L46" s="14"/>
      <c r="M46" s="16"/>
      <c r="N46" s="17"/>
    </row>
    <row r="47" spans="1:20" ht="20.25" customHeight="1" x14ac:dyDescent="0.2">
      <c r="E47" s="6"/>
      <c r="F47" s="6"/>
      <c r="G47" s="6"/>
      <c r="H47" s="30"/>
      <c r="J47" s="10"/>
      <c r="K47" s="24"/>
      <c r="L47" s="14">
        <f>K41+K42</f>
        <v>1438314.7</v>
      </c>
      <c r="M47" s="18">
        <f>L44+L47+K44</f>
        <v>23414612.5</v>
      </c>
      <c r="N47" s="17"/>
    </row>
    <row r="48" spans="1:20" ht="22.5" customHeight="1" x14ac:dyDescent="0.2">
      <c r="E48" s="6"/>
      <c r="F48" s="6"/>
      <c r="G48" s="6"/>
      <c r="H48" s="30"/>
      <c r="J48" s="10"/>
      <c r="K48" s="24"/>
      <c r="L48" s="14"/>
      <c r="M48" s="16"/>
      <c r="N48" s="15"/>
    </row>
    <row r="49" spans="5:14" ht="22.5" customHeight="1" x14ac:dyDescent="0.2">
      <c r="E49" s="6"/>
      <c r="F49" s="6"/>
      <c r="G49" s="6"/>
      <c r="H49" s="30"/>
      <c r="I49" s="25"/>
      <c r="J49" s="10"/>
      <c r="K49" s="24"/>
      <c r="L49" s="14">
        <f>K39+K41+K42</f>
        <v>4438314.7</v>
      </c>
      <c r="M49" s="16"/>
      <c r="N49" s="17"/>
    </row>
    <row r="50" spans="5:14" ht="20.25" customHeight="1" x14ac:dyDescent="0.2">
      <c r="H50" s="5"/>
      <c r="I50" s="25"/>
      <c r="J50" s="10"/>
      <c r="K50" s="24"/>
      <c r="L50" s="24"/>
      <c r="M50" s="15"/>
      <c r="N50" s="15"/>
    </row>
    <row r="51" spans="5:14" ht="15" customHeight="1" x14ac:dyDescent="0.2">
      <c r="I51" s="25"/>
      <c r="J51" s="10"/>
      <c r="K51" s="24"/>
      <c r="L51" s="24"/>
      <c r="M51" s="15"/>
      <c r="N51" s="6"/>
    </row>
    <row r="52" spans="5:14" ht="15" customHeight="1" x14ac:dyDescent="0.2">
      <c r="I52" s="25"/>
      <c r="J52" s="10"/>
      <c r="K52" s="24"/>
      <c r="L52" s="24"/>
      <c r="M52" s="15"/>
      <c r="N52" s="6"/>
    </row>
    <row r="53" spans="5:14" ht="15" customHeight="1" x14ac:dyDescent="0.2">
      <c r="I53" s="26"/>
      <c r="J53" s="10"/>
      <c r="K53" s="24"/>
      <c r="L53" s="24"/>
      <c r="M53" s="15"/>
      <c r="N53" s="6"/>
    </row>
    <row r="54" spans="5:14" ht="15" customHeight="1" x14ac:dyDescent="0.2">
      <c r="J54" s="10"/>
      <c r="K54" s="24"/>
      <c r="L54" s="24"/>
      <c r="M54" s="15"/>
      <c r="N54" s="6"/>
    </row>
    <row r="55" spans="5:14" ht="15" customHeight="1" x14ac:dyDescent="0.2">
      <c r="J55" s="10"/>
      <c r="K55" s="24"/>
      <c r="L55" s="24"/>
      <c r="M55" s="15"/>
      <c r="N55" s="6"/>
    </row>
    <row r="56" spans="5:14" ht="15" customHeight="1" x14ac:dyDescent="0.2">
      <c r="L56" s="24"/>
      <c r="M56" s="15"/>
    </row>
    <row r="57" spans="5:14" ht="15" customHeight="1" x14ac:dyDescent="0.2">
      <c r="L57" s="24"/>
      <c r="M57" s="15"/>
    </row>
    <row r="58" spans="5:14" ht="15" customHeight="1" x14ac:dyDescent="0.2">
      <c r="L58" s="24"/>
      <c r="M58" s="15"/>
    </row>
    <row r="59" spans="5:14" ht="15" customHeight="1" x14ac:dyDescent="0.2">
      <c r="L59" s="24"/>
      <c r="M59" s="15"/>
    </row>
    <row r="60" spans="5:14" ht="15" customHeight="1" x14ac:dyDescent="0.2">
      <c r="L60" s="24"/>
      <c r="M60" s="15"/>
    </row>
    <row r="61" spans="5:14" ht="15" customHeight="1" x14ac:dyDescent="0.2">
      <c r="L61" s="24"/>
      <c r="M61" s="15"/>
    </row>
  </sheetData>
  <mergeCells count="26">
    <mergeCell ref="C1:M1"/>
    <mergeCell ref="C2:M2"/>
    <mergeCell ref="C3:M3"/>
    <mergeCell ref="C4:M4"/>
    <mergeCell ref="A5:M5"/>
    <mergeCell ref="G42:H42"/>
    <mergeCell ref="G43:H43"/>
    <mergeCell ref="L6:L7"/>
    <mergeCell ref="M6:M7"/>
    <mergeCell ref="A35:K35"/>
    <mergeCell ref="F6:F7"/>
    <mergeCell ref="G6:G7"/>
    <mergeCell ref="H6:H7"/>
    <mergeCell ref="I6:I7"/>
    <mergeCell ref="J6:J7"/>
    <mergeCell ref="K6:K7"/>
    <mergeCell ref="A6:A7"/>
    <mergeCell ref="B6:B7"/>
    <mergeCell ref="C6:C7"/>
    <mergeCell ref="D6:D7"/>
    <mergeCell ref="E6:E7"/>
    <mergeCell ref="N6:N7"/>
    <mergeCell ref="A9:N9"/>
    <mergeCell ref="A8:N8"/>
    <mergeCell ref="A31:N31"/>
    <mergeCell ref="N33:N34"/>
  </mergeCells>
  <printOptions horizontalCentered="1" verticalCentered="1"/>
  <pageMargins left="0.19685039370078741" right="0.19685039370078741" top="0.39370078740157483" bottom="0.43307086614173229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REUNION DE CODEMUN (3)</vt:lpstr>
      <vt:lpstr>'REUNION DE CODEMUN (3)'!Área_de_impresión</vt:lpstr>
      <vt:lpstr>'REUNION DE CODEMUN (3)'!Títulos_a_imprimir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lenovoObras</cp:lastModifiedBy>
  <cp:lastPrinted>2016-10-11T16:32:38Z</cp:lastPrinted>
  <dcterms:created xsi:type="dcterms:W3CDTF">2016-02-08T16:15:18Z</dcterms:created>
  <dcterms:modified xsi:type="dcterms:W3CDTF">2016-10-11T16:39:46Z</dcterms:modified>
</cp:coreProperties>
</file>